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<sst xmlns="http://schemas.openxmlformats.org/spreadsheetml/2006/main" count="168" uniqueCount="113">
  <si>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</si>
  <si>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</si>
  <si>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</si>
  <si>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</si>
  <si>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</si>
  <si>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</si>
  <si>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</si>
  <si>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</si>
  <si>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</si>
  <si>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</si>
  <si>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</si>
  <si>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</si>
  <si>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</si>
  <si>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</si>
  <si>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</si>
  <si>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</si>
  <si>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</si>
  <si>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</si>
  <si>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</si>
  <si>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</si>
  <si>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</si>
  <si>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</si>
  <si>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</si>
  <si>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</si>
  <si>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</si>
  <si>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</si>
  <si>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</si>
  <si>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</si>
  <si>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</si>
  <si>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</si>
  <si>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</si>
  <si>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</si>
  <si>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</si>
  <si>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</si>
  <si>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</si>
  <si>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</si>
  <si>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</si>
  <si>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</si>
  <si>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</si>
  <si>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</si>
  <si>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</si>
  <si>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</si>
  <si>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</si>
  <si>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</si>
  <si>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</si>
  <si>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</si>
  <si>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</si>
  <si>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</si>
  <si>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</si>
  <si>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</si>
  <si>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</si>
  <si>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</si>
  <si>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</si>
  <si>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</si>
  <si>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</si>
  <si>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</si>
  <si>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</si>
  <si>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</si>
  <si>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</si>
  <si>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</si>
  <si>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</si>
  <si>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</si>
  <si>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</si>
  <si>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</si>
  <si>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</si>
  <si>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</si>
  <si>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</si>
  <si>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</si>
  <si>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</si>
  <si>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</si>
  <si>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</si>
  <si>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</si>
  <si>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</si>
  <si>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</si>
  <si>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</si>
  <si>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</si>
  <si>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</si>
  <si>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</si>
  <si>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</si>
  <si>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</si>
  <si>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</si>
  <si>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</si>
  <si>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</si>
  <si>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</si>
  <si>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</si>
  <si>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</si>
  <si>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</si>
  <si>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</si>
  <si>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</si>
  <si>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</si>
  <si>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</si>
  <si>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</si>
  <si>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</si>
  <si>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</si>
  <si>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</si>
  <si>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</si>
  <si>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</si>
  <si>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</si>
  <si>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</si>
  <si>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</si>
  <si>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</si>
  <si>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</si>
  <si>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</si>
  <si>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</si>
  <si>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</si>
  <si>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</si>
  <si>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</si>
  <si>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</si>
  <si>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</si>
  <si>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</si>
  <si>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</si>
  <si>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</si>
  <si>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05.06.2019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</si>
</sst>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88765.90000000002</c:v>
                </c:pt>
              </c:numCache>
            </c:numRef>
          </c:val>
          <c:shape val="box"/>
        </c:ser>
        <c:shape val="box"/>
        <c:axId val="58238607"/>
        <c:axId val="54385416"/>
      </c:bar3D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388034.59999999986</c:v>
                </c:pt>
              </c:numCache>
            </c:numRef>
          </c:val>
          <c:shape val="box"/>
        </c:ser>
        <c:shape val="box"/>
        <c:axId val="19706697"/>
        <c:axId val="43142546"/>
      </c:bar3D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166885.5999999999</c:v>
                </c:pt>
              </c:numCache>
            </c:numRef>
          </c:val>
          <c:shape val="box"/>
        </c:ser>
        <c:shape val="box"/>
        <c:axId val="52738595"/>
        <c:axId val="4885308"/>
      </c:bar3D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10473.599999999999</c:v>
                </c:pt>
              </c:numCache>
            </c:numRef>
          </c:val>
          <c:shape val="box"/>
        </c:ser>
        <c:shape val="box"/>
        <c:axId val="43967773"/>
        <c:axId val="60165638"/>
      </c:bar3D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18063.300000000003</c:v>
                </c:pt>
              </c:numCache>
            </c:numRef>
          </c:val>
          <c:shape val="box"/>
        </c:ser>
        <c:shape val="box"/>
        <c:axId val="4619831"/>
        <c:axId val="41578480"/>
      </c:bar3D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8480"/>
        <c:crosses val="autoZero"/>
        <c:auto val="1"/>
        <c:lblOffset val="100"/>
        <c:tickLblSkip val="2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1855.2999999999997</c:v>
                </c:pt>
              </c:numCache>
            </c:numRef>
          </c:val>
          <c:shape val="box"/>
        </c:ser>
        <c:shape val="box"/>
        <c:axId val="38662001"/>
        <c:axId val="12413690"/>
      </c:bar3D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39573.299999999996</c:v>
                </c:pt>
              </c:numCache>
            </c:numRef>
          </c:val>
          <c:shape val="box"/>
        </c:ser>
        <c:shape val="box"/>
        <c:axId val="44614347"/>
        <c:axId val="65984804"/>
      </c:bar3D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388034.59999999986</c:v>
                </c:pt>
                <c:pt idx="1">
                  <c:v>166885.5999999999</c:v>
                </c:pt>
                <c:pt idx="2">
                  <c:v>10473.599999999999</c:v>
                </c:pt>
                <c:pt idx="3">
                  <c:v>18063.300000000003</c:v>
                </c:pt>
                <c:pt idx="4">
                  <c:v>1855.2999999999997</c:v>
                </c:pt>
                <c:pt idx="5">
                  <c:v>88765.90000000002</c:v>
                </c:pt>
                <c:pt idx="6">
                  <c:v>39573.299999999996</c:v>
                </c:pt>
              </c:numCache>
            </c:numRef>
          </c:val>
          <c:shape val="box"/>
        </c:ser>
        <c:shape val="box"/>
        <c:axId val="56992325"/>
        <c:axId val="43168878"/>
      </c:bar3D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414660.39999999985</c:v>
                </c:pt>
                <c:pt idx="1">
                  <c:v>57351.99999999998</c:v>
                </c:pt>
                <c:pt idx="2">
                  <c:v>23275.9</c:v>
                </c:pt>
                <c:pt idx="3">
                  <c:v>31811.700000000008</c:v>
                </c:pt>
                <c:pt idx="4">
                  <c:v>36.99999999999999</c:v>
                </c:pt>
                <c:pt idx="5">
                  <c:v>444285.1851699998</c:v>
                </c:pt>
              </c:numCache>
            </c:numRef>
          </c:val>
          <c:shape val="box"/>
        </c:ser>
        <c:shape val="box"/>
        <c:axId val="52975583"/>
        <c:axId val="7018200"/>
      </c:bar3D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v>541968.7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</f>
        <v>388034.59999999986</v>
      </c>
      <c r="E6" s="3">
        <f>D6/D156*100</f>
        <v>39.945000837312925</v>
      </c>
      <c r="F6" s="3">
        <f>D6/B6*100</f>
        <v>71.59723430522831</v>
      </c>
      <c r="G6" s="3">
        <f aca="true" t="shared" si="0" ref="G6:G43">D6/C6*100</f>
        <v>42.17152237141059</v>
      </c>
      <c r="H6" s="36">
        <f aca="true" t="shared" si="1" ref="H6:H12">B6-D6</f>
        <v>153934.1000000001</v>
      </c>
      <c r="I6" s="36">
        <f aca="true" t="shared" si="2" ref="I6:I43">C6-D6</f>
        <v>532099.6000000001</v>
      </c>
      <c r="J6" s="135"/>
      <c r="L6" s="136">
        <f>H6-H7</f>
        <v>100372.40000000008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</f>
        <v>130598.5</v>
      </c>
      <c r="E7" s="125">
        <f>D7/D6*100</f>
        <v>33.656405897824584</v>
      </c>
      <c r="F7" s="125">
        <f>D7/B7*100</f>
        <v>70.91570274141752</v>
      </c>
      <c r="G7" s="125">
        <f>D7/C7*100</f>
        <v>43.68435981608204</v>
      </c>
      <c r="H7" s="124">
        <f t="shared" si="1"/>
        <v>53561.70000000001</v>
      </c>
      <c r="I7" s="124">
        <f t="shared" si="2"/>
        <v>168360.90000000002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</f>
        <v>306116.6</v>
      </c>
      <c r="E8" s="93">
        <f>D8/D6*100</f>
        <v>78.88899598128623</v>
      </c>
      <c r="F8" s="93">
        <f>D8/B8*100</f>
        <v>71.44099716048521</v>
      </c>
      <c r="G8" s="93">
        <f t="shared" si="0"/>
        <v>41.965847328273576</v>
      </c>
      <c r="H8" s="91">
        <f t="shared" si="1"/>
        <v>122372.10000000003</v>
      </c>
      <c r="I8" s="91">
        <f t="shared" si="2"/>
        <v>423325.6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</f>
        <v>36.99999999999999</v>
      </c>
      <c r="E9" s="110">
        <f>D9/D6*100</f>
        <v>0.00953523216744074</v>
      </c>
      <c r="F9" s="93">
        <f>D9/B9*100</f>
        <v>71.56673114119921</v>
      </c>
      <c r="G9" s="93">
        <f t="shared" si="0"/>
        <v>35.271687321258334</v>
      </c>
      <c r="H9" s="91">
        <f t="shared" si="1"/>
        <v>14.70000000000001</v>
      </c>
      <c r="I9" s="91">
        <f t="shared" si="2"/>
        <v>67.9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</f>
        <v>21882.5</v>
      </c>
      <c r="E10" s="93">
        <f>D10/D6*100</f>
        <v>5.6393167001087035</v>
      </c>
      <c r="F10" s="93">
        <f aca="true" t="shared" si="3" ref="F10:F41">D10/B10*100</f>
        <v>83.19045319931114</v>
      </c>
      <c r="G10" s="93">
        <f t="shared" si="0"/>
        <v>50.37431111561287</v>
      </c>
      <c r="H10" s="91">
        <f t="shared" si="1"/>
        <v>4421.5999999999985</v>
      </c>
      <c r="I10" s="91">
        <f t="shared" si="2"/>
        <v>21557.300000000003</v>
      </c>
    </row>
    <row r="11" spans="1:9" s="135" customFormat="1" ht="18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</f>
        <v>46685.29999999998</v>
      </c>
      <c r="E11" s="93">
        <f>D11/D6*100</f>
        <v>12.031220927205975</v>
      </c>
      <c r="F11" s="93">
        <f t="shared" si="3"/>
        <v>74.94553901525546</v>
      </c>
      <c r="G11" s="93">
        <f t="shared" si="0"/>
        <v>47.51316946475385</v>
      </c>
      <c r="H11" s="91">
        <f t="shared" si="1"/>
        <v>15607.000000000022</v>
      </c>
      <c r="I11" s="91">
        <f t="shared" si="2"/>
        <v>51572.300000000025</v>
      </c>
    </row>
    <row r="12" spans="1:9" s="135" customFormat="1" ht="18">
      <c r="A12" s="89" t="s">
        <v>12</v>
      </c>
      <c r="B12" s="108">
        <v>6807.7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1.305630992700136</v>
      </c>
      <c r="F12" s="93">
        <f t="shared" si="3"/>
        <v>74.42014189814475</v>
      </c>
      <c r="G12" s="93">
        <f t="shared" si="0"/>
        <v>39.009948256745105</v>
      </c>
      <c r="H12" s="91">
        <f t="shared" si="1"/>
        <v>1741.3999999999996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18024.19999999995</v>
      </c>
      <c r="C13" s="109">
        <f>C6-C8-C9-C10-C11-C12</f>
        <v>35902.499999999985</v>
      </c>
      <c r="D13" s="109">
        <f>D6-D8-D9-D10-D11-D12</f>
        <v>8246.899999999903</v>
      </c>
      <c r="E13" s="93">
        <f>D13/D6*100</f>
        <v>2.125300166531517</v>
      </c>
      <c r="F13" s="93">
        <f t="shared" si="3"/>
        <v>45.75459659790685</v>
      </c>
      <c r="G13" s="93">
        <f t="shared" si="0"/>
        <v>22.97026669451962</v>
      </c>
      <c r="H13" s="91">
        <f aca="true" t="shared" si="4" ref="H13:H44">B13-D13</f>
        <v>9777.300000000047</v>
      </c>
      <c r="I13" s="91">
        <f t="shared" si="2"/>
        <v>27655.600000000082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220387.9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</f>
        <v>166885.5999999999</v>
      </c>
      <c r="E18" s="3">
        <f>D18/D156*100</f>
        <v>17.179512939659162</v>
      </c>
      <c r="F18" s="3">
        <f>D18/B18*100</f>
        <v>75.72357647584096</v>
      </c>
      <c r="G18" s="3">
        <f t="shared" si="0"/>
        <v>39.929006847135476</v>
      </c>
      <c r="H18" s="156">
        <f t="shared" si="4"/>
        <v>53502.300000000105</v>
      </c>
      <c r="I18" s="36">
        <f t="shared" si="2"/>
        <v>251070.20000000016</v>
      </c>
      <c r="J18" s="135"/>
      <c r="L18" s="136">
        <f>H18-H19</f>
        <v>36289.10000000011</v>
      </c>
    </row>
    <row r="19" spans="1:9" s="84" customFormat="1" ht="18.75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</f>
        <v>85315</v>
      </c>
      <c r="E19" s="125">
        <f>D19/D18*100</f>
        <v>51.12184634264434</v>
      </c>
      <c r="F19" s="125">
        <f t="shared" si="3"/>
        <v>83.21125309914737</v>
      </c>
      <c r="G19" s="125">
        <f t="shared" si="0"/>
        <v>41.544947089418905</v>
      </c>
      <c r="H19" s="124">
        <f t="shared" si="4"/>
        <v>17213.199999999997</v>
      </c>
      <c r="I19" s="124">
        <f t="shared" si="2"/>
        <v>120040.90000000002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0.23231483123768631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.75" thickBot="1">
      <c r="A25" s="89" t="s">
        <v>25</v>
      </c>
      <c r="B25" s="109">
        <f>B18-B24</f>
        <v>219933.6</v>
      </c>
      <c r="C25" s="109">
        <f>C18-C24</f>
        <v>416956.4</v>
      </c>
      <c r="D25" s="109">
        <f>D18-D24</f>
        <v>166497.89999999988</v>
      </c>
      <c r="E25" s="93">
        <f>D25/D18*100</f>
        <v>99.76768516876231</v>
      </c>
      <c r="F25" s="93">
        <f t="shared" si="3"/>
        <v>75.70371239319498</v>
      </c>
      <c r="G25" s="93">
        <f t="shared" si="0"/>
        <v>39.93172907287186</v>
      </c>
      <c r="H25" s="91">
        <f t="shared" si="4"/>
        <v>53435.70000000013</v>
      </c>
      <c r="I25" s="91">
        <f t="shared" si="2"/>
        <v>250458.50000000015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</f>
        <v>10473.599999999999</v>
      </c>
      <c r="E33" s="3">
        <f>D33/D156*100</f>
        <v>1.0781717938804443</v>
      </c>
      <c r="F33" s="3">
        <f>D33/B33*100</f>
        <v>77.81046625657483</v>
      </c>
      <c r="G33" s="155">
        <f t="shared" si="0"/>
        <v>38.960227357269325</v>
      </c>
      <c r="H33" s="156">
        <f t="shared" si="4"/>
        <v>2986.800000000001</v>
      </c>
      <c r="I33" s="36">
        <f t="shared" si="2"/>
        <v>16409.2</v>
      </c>
      <c r="J33" s="135"/>
    </row>
    <row r="34" spans="1:9" s="135" customFormat="1" ht="18">
      <c r="A34" s="89" t="s">
        <v>3</v>
      </c>
      <c r="B34" s="108">
        <v>7160.7</v>
      </c>
      <c r="C34" s="109">
        <v>14255.8</v>
      </c>
      <c r="D34" s="91">
        <f>95.5+254.3+520.9+145.6+77.4+290.2+14+629.4+494.6+11.4+607.6+26.4+384.9+103.2+27.1+151.5+461.6+16.4+14.3-0.2+100.6+400.5+180.4+615.1</f>
        <v>5622.700000000001</v>
      </c>
      <c r="E34" s="93">
        <f>D34/D33*100</f>
        <v>53.68450198594563</v>
      </c>
      <c r="F34" s="93">
        <f t="shared" si="3"/>
        <v>78.52165291102826</v>
      </c>
      <c r="G34" s="93">
        <f t="shared" si="0"/>
        <v>39.44149048106736</v>
      </c>
      <c r="H34" s="91">
        <f t="shared" si="4"/>
        <v>1537.999999999999</v>
      </c>
      <c r="I34" s="91">
        <f t="shared" si="2"/>
        <v>8633.099999999999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0.5203559425603422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1163</v>
      </c>
      <c r="C36" s="109">
        <v>2087.8</v>
      </c>
      <c r="D36" s="91">
        <f>1.1+273.8+98.4+76.8+0.5+2.1+0.3+6.6+52.2+342.8+0.4+3.3+12.2+25.8+7.1+2.1</f>
        <v>905.5000000000001</v>
      </c>
      <c r="E36" s="93">
        <f>D36/D33*100</f>
        <v>8.645546898869542</v>
      </c>
      <c r="F36" s="93">
        <f t="shared" si="3"/>
        <v>77.85898538263115</v>
      </c>
      <c r="G36" s="93">
        <f t="shared" si="0"/>
        <v>43.37101254909474</v>
      </c>
      <c r="H36" s="91">
        <f t="shared" si="4"/>
        <v>257.4999999999999</v>
      </c>
      <c r="I36" s="91">
        <f t="shared" si="2"/>
        <v>1182.3000000000002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2.380270394133823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0.4869385884509625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3590.5999999999976</v>
      </c>
      <c r="E39" s="93">
        <f>D39/D33*100</f>
        <v>34.2823861900397</v>
      </c>
      <c r="F39" s="93">
        <f t="shared" si="3"/>
        <v>77.78596187175039</v>
      </c>
      <c r="G39" s="93">
        <f t="shared" si="0"/>
        <v>39.17730496453898</v>
      </c>
      <c r="H39" s="91">
        <f t="shared" si="4"/>
        <v>1025.4000000000024</v>
      </c>
      <c r="I39" s="91">
        <f t="shared" si="2"/>
        <v>5574.400000000002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</f>
        <v>378.5000000000001</v>
      </c>
      <c r="E43" s="3">
        <f>D43/D156*100</f>
        <v>0.038963491443605676</v>
      </c>
      <c r="F43" s="3">
        <f>D43/B43*100</f>
        <v>78.04123711340209</v>
      </c>
      <c r="G43" s="3">
        <f t="shared" si="0"/>
        <v>38.618508315478024</v>
      </c>
      <c r="H43" s="156">
        <f t="shared" si="4"/>
        <v>106.49999999999989</v>
      </c>
      <c r="I43" s="36">
        <f t="shared" si="2"/>
        <v>601.5999999999999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8391</v>
      </c>
      <c r="C46" s="35">
        <v>16742.1</v>
      </c>
      <c r="D46" s="36">
        <f>346.4+682.6-0.1+14.1+556.7+0.1+721.1+127.1+71.4+15.4+390.3+13.9+56.1+905.8+4.8+61.3+2.9+439.8+0.3+42+847.9+8.3+402.3+0.1+20.1+0.2+4.4+30.8+63.8+859.4+10.5</f>
        <v>6699.800000000001</v>
      </c>
      <c r="E46" s="3">
        <f>D46/D156*100</f>
        <v>0.6896898282004472</v>
      </c>
      <c r="F46" s="3">
        <f>D46/B46*100</f>
        <v>79.84507210106068</v>
      </c>
      <c r="G46" s="3">
        <f aca="true" t="shared" si="5" ref="G46:G78">D46/C46*100</f>
        <v>40.01767998040868</v>
      </c>
      <c r="H46" s="36">
        <f>B46-D46</f>
        <v>1691.199999999999</v>
      </c>
      <c r="I46" s="36">
        <f aca="true" t="shared" si="6" ref="I46:I79">C46-D46</f>
        <v>10042.299999999997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</f>
        <v>5990.599999999999</v>
      </c>
      <c r="E47" s="93">
        <f>D47/D46*100</f>
        <v>89.4146093913251</v>
      </c>
      <c r="F47" s="93">
        <f aca="true" t="shared" si="7" ref="F47:F76">D47/B47*100</f>
        <v>80.24486296782489</v>
      </c>
      <c r="G47" s="93">
        <f t="shared" si="5"/>
        <v>39.228860119573824</v>
      </c>
      <c r="H47" s="91">
        <f aca="true" t="shared" si="8" ref="H47:H76">B47-D47</f>
        <v>1474.8000000000002</v>
      </c>
      <c r="I47" s="91">
        <f t="shared" si="6"/>
        <v>9280.3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</f>
        <v>38.5</v>
      </c>
      <c r="E49" s="93">
        <f>D49/D46*100</f>
        <v>0.5746440192244543</v>
      </c>
      <c r="F49" s="93">
        <f t="shared" si="7"/>
        <v>72.50470809792844</v>
      </c>
      <c r="G49" s="93">
        <f t="shared" si="5"/>
        <v>36.21825023518345</v>
      </c>
      <c r="H49" s="91">
        <f t="shared" si="8"/>
        <v>14.600000000000001</v>
      </c>
      <c r="I49" s="91">
        <f t="shared" si="6"/>
        <v>67.8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7.949491029582971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174.10000000000036</v>
      </c>
      <c r="C51" s="109">
        <f>C46-C47-C50-C49-C48</f>
        <v>364.8999999999989</v>
      </c>
      <c r="D51" s="109">
        <f>D46-D47-D50-D49-D48</f>
        <v>138.10000000000161</v>
      </c>
      <c r="E51" s="93">
        <f>D51/D46*100</f>
        <v>2.0612555598674827</v>
      </c>
      <c r="F51" s="93">
        <f t="shared" si="7"/>
        <v>79.3222286042512</v>
      </c>
      <c r="G51" s="93">
        <f t="shared" si="5"/>
        <v>37.845985201425606</v>
      </c>
      <c r="H51" s="91">
        <f t="shared" si="8"/>
        <v>35.99999999999875</v>
      </c>
      <c r="I51" s="91">
        <f t="shared" si="6"/>
        <v>226.79999999999728</v>
      </c>
    </row>
    <row r="52" spans="1:10" ht="18.75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</f>
        <v>18063.300000000003</v>
      </c>
      <c r="E52" s="3">
        <f>D52/D156*100</f>
        <v>1.8594695772609835</v>
      </c>
      <c r="F52" s="3">
        <f>D52/B52*100</f>
        <v>62.71696069274652</v>
      </c>
      <c r="G52" s="3">
        <f t="shared" si="5"/>
        <v>34.11143298497936</v>
      </c>
      <c r="H52" s="36">
        <f>B52-D52</f>
        <v>10737.999999999996</v>
      </c>
      <c r="I52" s="36">
        <f t="shared" si="6"/>
        <v>34890.5</v>
      </c>
      <c r="J52" s="135"/>
    </row>
    <row r="53" spans="1:9" s="135" customFormat="1" ht="18">
      <c r="A53" s="89" t="s">
        <v>3</v>
      </c>
      <c r="B53" s="108">
        <v>14336.3</v>
      </c>
      <c r="C53" s="109">
        <v>25959.9</v>
      </c>
      <c r="D53" s="91">
        <f>721.7+980.4+865.2+984.4+270.7+792.3+9.9+66.7+1210.9+835.2+313.7+945.1+17.3+739.5+1432.2+7.4</f>
        <v>10192.6</v>
      </c>
      <c r="E53" s="93">
        <f>D53/D52*100</f>
        <v>56.427120182912304</v>
      </c>
      <c r="F53" s="93">
        <f t="shared" si="7"/>
        <v>71.09644747947519</v>
      </c>
      <c r="G53" s="93">
        <f t="shared" si="5"/>
        <v>39.26286310810134</v>
      </c>
      <c r="H53" s="91">
        <f t="shared" si="8"/>
        <v>4143.699999999999</v>
      </c>
      <c r="I53" s="91">
        <f t="shared" si="6"/>
        <v>15767.300000000001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</f>
        <v>1300.4000000000003</v>
      </c>
      <c r="E55" s="93">
        <f>D55/D52*100</f>
        <v>7.19912751269148</v>
      </c>
      <c r="F55" s="93">
        <f t="shared" si="7"/>
        <v>60.45841275745039</v>
      </c>
      <c r="G55" s="93">
        <f t="shared" si="5"/>
        <v>31.856152470542128</v>
      </c>
      <c r="H55" s="91">
        <f t="shared" si="8"/>
        <v>850.4999999999998</v>
      </c>
      <c r="I55" s="91">
        <f t="shared" si="6"/>
        <v>2781.7</v>
      </c>
    </row>
    <row r="56" spans="1:9" s="135" customFormat="1" ht="18">
      <c r="A56" s="89" t="s">
        <v>0</v>
      </c>
      <c r="B56" s="108">
        <v>769.3</v>
      </c>
      <c r="C56" s="109">
        <f>1406.6+3.9+1</f>
        <v>1411.5</v>
      </c>
      <c r="D56" s="91">
        <f>0.3+1.2+21.4+80.5+2.4+14.5+22.9+268+5.9+0.1+8.8+0.5+18.5+22.5+0.1+5.1+69.1+23+1.1+16.4+1+37.3+17.3+14.3</f>
        <v>652.1999999999999</v>
      </c>
      <c r="E56" s="93">
        <f>D56/D52*100</f>
        <v>3.6106359303117364</v>
      </c>
      <c r="F56" s="93">
        <f t="shared" si="7"/>
        <v>84.77836994670479</v>
      </c>
      <c r="G56" s="93">
        <f t="shared" si="5"/>
        <v>46.20616365568544</v>
      </c>
      <c r="H56" s="91">
        <f t="shared" si="8"/>
        <v>117.10000000000002</v>
      </c>
      <c r="I56" s="91">
        <f t="shared" si="6"/>
        <v>759.3000000000001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5.30910741669573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4959.100000000002</v>
      </c>
      <c r="E58" s="93">
        <f>D58/D52*100</f>
        <v>27.454008957388748</v>
      </c>
      <c r="F58" s="93">
        <f t="shared" si="7"/>
        <v>51.05736759739726</v>
      </c>
      <c r="G58" s="93">
        <f t="shared" si="5"/>
        <v>27.854009514769245</v>
      </c>
      <c r="H58" s="91">
        <f>B58-D58</f>
        <v>4753.699999999999</v>
      </c>
      <c r="I58" s="91">
        <f>C58-D58</f>
        <v>12844.8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</f>
        <v>1855.2999999999997</v>
      </c>
      <c r="E60" s="3">
        <f>D60/D156*100</f>
        <v>0.19098802027826045</v>
      </c>
      <c r="F60" s="3">
        <f>D60/B60*100</f>
        <v>38.90251829485646</v>
      </c>
      <c r="G60" s="3">
        <f t="shared" si="5"/>
        <v>18.067877489409355</v>
      </c>
      <c r="H60" s="36">
        <f>B60-D60</f>
        <v>2913.8000000000006</v>
      </c>
      <c r="I60" s="36">
        <f t="shared" si="6"/>
        <v>8413.2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</f>
        <v>1450.3000000000002</v>
      </c>
      <c r="E61" s="93">
        <f>D61/D60*100</f>
        <v>78.17064625667011</v>
      </c>
      <c r="F61" s="93">
        <f t="shared" si="7"/>
        <v>79.433672910505</v>
      </c>
      <c r="G61" s="93">
        <f t="shared" si="5"/>
        <v>39.98731699247291</v>
      </c>
      <c r="H61" s="91">
        <f t="shared" si="8"/>
        <v>375.4999999999998</v>
      </c>
      <c r="I61" s="91">
        <f t="shared" si="6"/>
        <v>2176.6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</f>
        <v>237.3</v>
      </c>
      <c r="E63" s="93">
        <f>D63/D60*100</f>
        <v>12.790384304425162</v>
      </c>
      <c r="F63" s="93">
        <f t="shared" si="7"/>
        <v>75.21394611727416</v>
      </c>
      <c r="G63" s="93">
        <f t="shared" si="5"/>
        <v>49.92636229749632</v>
      </c>
      <c r="H63" s="91">
        <f t="shared" si="8"/>
        <v>78.19999999999999</v>
      </c>
      <c r="I63" s="91">
        <f t="shared" si="6"/>
        <v>238</v>
      </c>
    </row>
    <row r="64" spans="1:9" s="135" customFormat="1" ht="18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167.69999999999953</v>
      </c>
      <c r="E65" s="93">
        <f>D65/D60*100</f>
        <v>9.038969438904736</v>
      </c>
      <c r="F65" s="93">
        <f t="shared" si="7"/>
        <v>33.940497874924006</v>
      </c>
      <c r="G65" s="93">
        <f t="shared" si="5"/>
        <v>18.683155080213844</v>
      </c>
      <c r="H65" s="91">
        <f t="shared" si="8"/>
        <v>326.4000000000006</v>
      </c>
      <c r="I65" s="91">
        <f t="shared" si="6"/>
        <v>729.9000000000008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326</v>
      </c>
      <c r="C70" s="35">
        <f>C71+C72</f>
        <v>473.1</v>
      </c>
      <c r="D70" s="36">
        <f>D71+D72</f>
        <v>197.70000000000002</v>
      </c>
      <c r="E70" s="27">
        <f>D70/D156*100</f>
        <v>0.020351604381508164</v>
      </c>
      <c r="F70" s="3">
        <f>D70/B70*100</f>
        <v>60.64417177914111</v>
      </c>
      <c r="G70" s="3">
        <f t="shared" si="5"/>
        <v>41.78820545339252</v>
      </c>
      <c r="H70" s="36">
        <f>B70-D70</f>
        <v>128.29999999999998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108.7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27.966881324747007</v>
      </c>
      <c r="G72" s="93">
        <f t="shared" si="5"/>
        <v>11.884284597341674</v>
      </c>
      <c r="H72" s="91">
        <f t="shared" si="8"/>
        <v>78.30000000000001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</f>
        <v>88765.90000000002</v>
      </c>
      <c r="E92" s="3">
        <f>D92/D156*100</f>
        <v>9.13772624870266</v>
      </c>
      <c r="F92" s="3">
        <f aca="true" t="shared" si="11" ref="F92:F98">D92/B92*100</f>
        <v>78.77998539170382</v>
      </c>
      <c r="G92" s="3">
        <f t="shared" si="9"/>
        <v>42.36412976039801</v>
      </c>
      <c r="H92" s="36">
        <f aca="true" t="shared" si="12" ref="H92:H98">B92-D92</f>
        <v>23909.799999999974</v>
      </c>
      <c r="I92" s="36">
        <f t="shared" si="10"/>
        <v>120764.89999999997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</f>
        <v>84147.99999999996</v>
      </c>
      <c r="E93" s="93">
        <f>D93/D92*100</f>
        <v>94.79766441843088</v>
      </c>
      <c r="F93" s="93">
        <f t="shared" si="11"/>
        <v>79.28766606991422</v>
      </c>
      <c r="G93" s="93">
        <f t="shared" si="9"/>
        <v>42.832303093975725</v>
      </c>
      <c r="H93" s="91">
        <f t="shared" si="12"/>
        <v>21982.000000000044</v>
      </c>
      <c r="I93" s="91">
        <f t="shared" si="10"/>
        <v>112311.20000000006</v>
      </c>
    </row>
    <row r="94" spans="1:9" s="135" customFormat="1" ht="18">
      <c r="A94" s="89" t="s">
        <v>23</v>
      </c>
      <c r="B94" s="157">
        <f>1302.5-30</f>
        <v>1272.5</v>
      </c>
      <c r="C94" s="109">
        <v>2704.7</v>
      </c>
      <c r="D94" s="91">
        <f>10+5.9+981.6+112.5+3.5+4.3+3+9.2+59.4+52.3</f>
        <v>1241.7</v>
      </c>
      <c r="E94" s="93">
        <f>D94/D92*100</f>
        <v>1.3988479810377632</v>
      </c>
      <c r="F94" s="93">
        <f t="shared" si="11"/>
        <v>97.57956777996071</v>
      </c>
      <c r="G94" s="93">
        <f t="shared" si="9"/>
        <v>45.908973268754394</v>
      </c>
      <c r="H94" s="91">
        <f t="shared" si="12"/>
        <v>30.799999999999955</v>
      </c>
      <c r="I94" s="91">
        <f t="shared" si="10"/>
        <v>1462.9999999999998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3376.200000000067</v>
      </c>
      <c r="E96" s="93">
        <f>D96/D92*100</f>
        <v>3.80348760053136</v>
      </c>
      <c r="F96" s="93">
        <f t="shared" si="11"/>
        <v>64.02563908063546</v>
      </c>
      <c r="G96" s="93">
        <f>D96/C96*100</f>
        <v>32.56711263733686</v>
      </c>
      <c r="H96" s="91">
        <f t="shared" si="12"/>
        <v>1896.99999999993</v>
      </c>
      <c r="I96" s="91">
        <f>C96-D96</f>
        <v>6990.699999999909</v>
      </c>
    </row>
    <row r="97" spans="1:10" ht="18.7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</f>
        <v>39573.299999999996</v>
      </c>
      <c r="E97" s="74">
        <f>D97/D156*100</f>
        <v>4.0737488400138435</v>
      </c>
      <c r="F97" s="76">
        <f t="shared" si="11"/>
        <v>81.38183343718573</v>
      </c>
      <c r="G97" s="73">
        <f>D97/C97*100</f>
        <v>29.58992545934584</v>
      </c>
      <c r="H97" s="77">
        <f t="shared" si="12"/>
        <v>9053.400000000001</v>
      </c>
      <c r="I97" s="79">
        <f>C97-D97</f>
        <v>94165.80000000002</v>
      </c>
      <c r="J97" s="135"/>
    </row>
    <row r="98" spans="1:9" s="135" customFormat="1" ht="18.75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</f>
        <v>6253.300000000001</v>
      </c>
      <c r="E98" s="115">
        <f>D98/D97*100</f>
        <v>15.801815870801782</v>
      </c>
      <c r="F98" s="116">
        <f t="shared" si="11"/>
        <v>83.95719771219893</v>
      </c>
      <c r="G98" s="117">
        <f>D98/C98*100</f>
        <v>38.184360612092874</v>
      </c>
      <c r="H98" s="118">
        <f t="shared" si="12"/>
        <v>1194.8999999999987</v>
      </c>
      <c r="I98" s="107">
        <f>C98-D98</f>
        <v>10123.3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35431.1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</f>
        <v>26881.700000000004</v>
      </c>
      <c r="E104" s="16">
        <f>D104/D156*100</f>
        <v>2.767252015692403</v>
      </c>
      <c r="F104" s="16">
        <f>D104/B104*100</f>
        <v>75.87035118864503</v>
      </c>
      <c r="G104" s="16">
        <f aca="true" t="shared" si="13" ref="G104:G154">D104/C104*100</f>
        <v>36.471571475282175</v>
      </c>
      <c r="H104" s="61">
        <f aca="true" t="shared" si="14" ref="H104:H154">B104-D104</f>
        <v>8549.399999999994</v>
      </c>
      <c r="I104" s="61">
        <f aca="true" t="shared" si="15" ref="I104:I154">C104-D104</f>
        <v>46824.200000000004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</f>
        <v>65.7</v>
      </c>
      <c r="E105" s="102">
        <f>D105/D104*100</f>
        <v>0.24440418574718115</v>
      </c>
      <c r="F105" s="93">
        <f>D105/B105*100</f>
        <v>30.20689655172414</v>
      </c>
      <c r="G105" s="102">
        <f>D105/C105*100</f>
        <v>12.08609271523179</v>
      </c>
      <c r="H105" s="101">
        <f t="shared" si="14"/>
        <v>151.8</v>
      </c>
      <c r="I105" s="101">
        <f t="shared" si="15"/>
        <v>477.90000000000003</v>
      </c>
    </row>
    <row r="106" spans="1:9" s="135" customFormat="1" ht="18">
      <c r="A106" s="103" t="s">
        <v>46</v>
      </c>
      <c r="B106" s="90">
        <v>31628.3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</f>
        <v>25237.800000000007</v>
      </c>
      <c r="E106" s="93">
        <f>D106/D104*100</f>
        <v>93.88468735236239</v>
      </c>
      <c r="F106" s="93">
        <f aca="true" t="shared" si="16" ref="F106:F154">D106/B106*100</f>
        <v>79.79499372397507</v>
      </c>
      <c r="G106" s="93">
        <f t="shared" si="13"/>
        <v>38.473546368933114</v>
      </c>
      <c r="H106" s="91">
        <f t="shared" si="14"/>
        <v>6390.499999999993</v>
      </c>
      <c r="I106" s="91">
        <f t="shared" si="15"/>
        <v>40360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1578.199999999997</v>
      </c>
      <c r="E108" s="106">
        <f>D108/D104*100</f>
        <v>5.870908461890419</v>
      </c>
      <c r="F108" s="106">
        <f t="shared" si="16"/>
        <v>44.01863163473063</v>
      </c>
      <c r="G108" s="106">
        <f t="shared" si="13"/>
        <v>20.863242778769212</v>
      </c>
      <c r="H108" s="107">
        <f t="shared" si="14"/>
        <v>2007.1000000000022</v>
      </c>
      <c r="I108" s="107">
        <f t="shared" si="15"/>
        <v>5986.300000000003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244219.29999999996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223612.88516999997</v>
      </c>
      <c r="E109" s="64">
        <f>D109/D156*100</f>
        <v>23.019124803173764</v>
      </c>
      <c r="F109" s="64">
        <f>D109/B109*100</f>
        <v>91.56233154791616</v>
      </c>
      <c r="G109" s="64">
        <f t="shared" si="13"/>
        <v>34.69468268994903</v>
      </c>
      <c r="H109" s="63">
        <f t="shared" si="14"/>
        <v>20606.414829999994</v>
      </c>
      <c r="I109" s="63">
        <f t="shared" si="15"/>
        <v>420903.4148300001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</f>
        <v>1351.3999999999999</v>
      </c>
      <c r="E110" s="86">
        <f>D110/D109*100</f>
        <v>0.604348000327713</v>
      </c>
      <c r="F110" s="86">
        <f t="shared" si="16"/>
        <v>54.334191058218074</v>
      </c>
      <c r="G110" s="86">
        <f t="shared" si="13"/>
        <v>27.11639946224692</v>
      </c>
      <c r="H110" s="87">
        <f t="shared" si="14"/>
        <v>1135.8</v>
      </c>
      <c r="I110" s="87">
        <f t="shared" si="15"/>
        <v>3632.3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48.28326180257511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</f>
        <v>2305.4999999999995</v>
      </c>
      <c r="E116" s="86">
        <f>D116/D109*100</f>
        <v>1.0310228760955618</v>
      </c>
      <c r="F116" s="86">
        <f t="shared" si="16"/>
        <v>77.48798440493394</v>
      </c>
      <c r="G116" s="86">
        <f t="shared" si="13"/>
        <v>39.85169052063887</v>
      </c>
      <c r="H116" s="87">
        <f t="shared" si="14"/>
        <v>669.8000000000006</v>
      </c>
      <c r="I116" s="87">
        <f t="shared" si="15"/>
        <v>3479.7000000000003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0.226239198879525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0.0215998286338823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98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871.9+408.1+585.9+900.5+901.8+879.7+893+994.8+887.7+852.4+0.1+789.7+988.1</f>
        <v>9953.7</v>
      </c>
      <c r="E127" s="96">
        <f>D127/D109*100</f>
        <v>4.451308784121621</v>
      </c>
      <c r="F127" s="86">
        <f t="shared" si="16"/>
        <v>92.57275187634275</v>
      </c>
      <c r="G127" s="86">
        <f t="shared" si="13"/>
        <v>42.23091511559333</v>
      </c>
      <c r="H127" s="87">
        <f t="shared" si="14"/>
        <v>798.5999999999985</v>
      </c>
      <c r="I127" s="87">
        <f t="shared" si="15"/>
        <v>13616</v>
      </c>
      <c r="K127" s="88">
        <f>H110+H113+H116+H121+H123+H129+H130+H132+H134+H138+H139+H141+H150+H70</f>
        <v>3552.8000000000006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0.0009838431261809744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</f>
        <v>173.00000000000003</v>
      </c>
      <c r="E132" s="96">
        <f>D132/D109*100</f>
        <v>0.0773658458315039</v>
      </c>
      <c r="F132" s="86">
        <f t="shared" si="16"/>
        <v>50.54046158340637</v>
      </c>
      <c r="G132" s="86">
        <f t="shared" si="13"/>
        <v>17.23279211076801</v>
      </c>
      <c r="H132" s="87">
        <f t="shared" si="14"/>
        <v>169.29999999999998</v>
      </c>
      <c r="I132" s="87">
        <f t="shared" si="15"/>
        <v>830.9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50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</f>
        <v>639.4000000000001</v>
      </c>
      <c r="E138" s="96">
        <f>D138/D109*100</f>
        <v>0.2859405885818705</v>
      </c>
      <c r="F138" s="86">
        <f t="shared" si="16"/>
        <v>66.98093442279489</v>
      </c>
      <c r="G138" s="86">
        <f t="shared" si="13"/>
        <v>21.568561308821053</v>
      </c>
      <c r="H138" s="87">
        <f t="shared" si="14"/>
        <v>315.19999999999993</v>
      </c>
      <c r="I138" s="87">
        <f t="shared" si="15"/>
        <v>2325.1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150</v>
      </c>
      <c r="I139" s="87">
        <f t="shared" si="15"/>
        <v>350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50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</f>
        <v>190.8</v>
      </c>
      <c r="E141" s="96">
        <f>D141/D109*100</f>
        <v>0.08532603112514996</v>
      </c>
      <c r="F141" s="86">
        <f>D141/B141*100</f>
        <v>57.487194938234424</v>
      </c>
      <c r="G141" s="86">
        <f>D141/C141*100</f>
        <v>29.678021465235656</v>
      </c>
      <c r="H141" s="87">
        <f t="shared" si="14"/>
        <v>141.09999999999997</v>
      </c>
      <c r="I141" s="87">
        <f t="shared" si="15"/>
        <v>452.09999999999997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</f>
        <v>166.1</v>
      </c>
      <c r="E142" s="93">
        <f>D142/D141*100</f>
        <v>87.0545073375262</v>
      </c>
      <c r="F142" s="93">
        <f t="shared" si="16"/>
        <v>61.088635527767565</v>
      </c>
      <c r="G142" s="93">
        <f>D142/C142*100</f>
        <v>31.6441226900362</v>
      </c>
      <c r="H142" s="91">
        <f t="shared" si="14"/>
        <v>105.79999999999998</v>
      </c>
      <c r="I142" s="91">
        <f t="shared" si="15"/>
        <v>358.79999999999995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</f>
        <v>875.5</v>
      </c>
      <c r="E143" s="96">
        <f>D143/D109*100</f>
        <v>0.3915248440779287</v>
      </c>
      <c r="F143" s="86">
        <f t="shared" si="16"/>
        <v>76.02466134074332</v>
      </c>
      <c r="G143" s="86">
        <f t="shared" si="13"/>
        <v>38.69100229803782</v>
      </c>
      <c r="H143" s="87">
        <f t="shared" si="14"/>
        <v>276.0999999999999</v>
      </c>
      <c r="I143" s="87">
        <f t="shared" si="15"/>
        <v>1387.3000000000002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</f>
        <v>671.3000000000001</v>
      </c>
      <c r="E144" s="93">
        <f>D144/D143*100</f>
        <v>76.67618503712166</v>
      </c>
      <c r="F144" s="93">
        <f t="shared" si="16"/>
        <v>75.72476029328821</v>
      </c>
      <c r="G144" s="93">
        <f t="shared" si="13"/>
        <v>35.94837742315519</v>
      </c>
      <c r="H144" s="91">
        <f t="shared" si="14"/>
        <v>215.19999999999993</v>
      </c>
      <c r="I144" s="91">
        <f t="shared" si="15"/>
        <v>1196.1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</f>
        <v>25.500000000000007</v>
      </c>
      <c r="E145" s="93">
        <f>D145/D143*100</f>
        <v>2.912621359223302</v>
      </c>
      <c r="F145" s="93">
        <f t="shared" si="16"/>
        <v>89.47368421052634</v>
      </c>
      <c r="G145" s="93">
        <f>D145/C145*100</f>
        <v>53.125000000000014</v>
      </c>
      <c r="H145" s="91">
        <f t="shared" si="14"/>
        <v>2.999999999999993</v>
      </c>
      <c r="I145" s="91">
        <f t="shared" si="15"/>
        <v>22.499999999999993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0.2517744000181312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</f>
        <v>80981.7</v>
      </c>
      <c r="E148" s="96">
        <f>D148/D109*100</f>
        <v>36.21513131429537</v>
      </c>
      <c r="F148" s="86">
        <f t="shared" si="16"/>
        <v>89.89496563238193</v>
      </c>
      <c r="G148" s="86">
        <f t="shared" si="13"/>
        <v>54.552821759234305</v>
      </c>
      <c r="H148" s="87">
        <f t="shared" si="14"/>
        <v>9103.100000000006</v>
      </c>
      <c r="I148" s="87">
        <f t="shared" si="15"/>
        <v>67464.7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</f>
        <v>2.3</v>
      </c>
      <c r="E150" s="96">
        <f>D150/D111*100</f>
        <v>0.3524904214559387</v>
      </c>
      <c r="F150" s="86">
        <f>D150/B150*100</f>
        <v>8.846153846153845</v>
      </c>
      <c r="G150" s="86">
        <f>D150/C150*100</f>
        <v>4.6</v>
      </c>
      <c r="H150" s="87">
        <f>B150-D150</f>
        <v>23.7</v>
      </c>
      <c r="I150" s="87">
        <f>C150-D150</f>
        <v>47.7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</f>
        <v>29.5</v>
      </c>
      <c r="E151" s="96">
        <f>D151/D109*100</f>
        <v>0.013192441919244883</v>
      </c>
      <c r="F151" s="86">
        <f t="shared" si="16"/>
        <v>53.34538878842676</v>
      </c>
      <c r="G151" s="86">
        <f t="shared" si="13"/>
        <v>31.416400425985085</v>
      </c>
      <c r="H151" s="87">
        <f t="shared" si="14"/>
        <v>25.799999999999997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469.6+898.6+871.8+55+430.7+600.4+36+430.7-0.1+542+60.6+1510.5</f>
        <v>5905.8</v>
      </c>
      <c r="E152" s="96">
        <f>D152/D109*100</f>
        <v>2.6410821520907266</v>
      </c>
      <c r="F152" s="86">
        <f t="shared" si="16"/>
        <v>83.59590640791541</v>
      </c>
      <c r="G152" s="86">
        <f t="shared" si="13"/>
        <v>41.47040235938488</v>
      </c>
      <c r="H152" s="87">
        <f t="shared" si="14"/>
        <v>1158.8999999999996</v>
      </c>
      <c r="I152" s="87">
        <f t="shared" si="15"/>
        <v>8335.2</v>
      </c>
    </row>
    <row r="153" spans="1:9" s="97" customFormat="1" ht="19.5" customHeight="1">
      <c r="A153" s="152" t="s">
        <v>48</v>
      </c>
      <c r="B153" s="153">
        <v>91843.9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41.045436670710075</v>
      </c>
      <c r="F153" s="86">
        <f t="shared" si="16"/>
        <v>99.93356681282043</v>
      </c>
      <c r="G153" s="86">
        <f t="shared" si="13"/>
        <v>24.963305575742666</v>
      </c>
      <c r="H153" s="87">
        <f t="shared" si="14"/>
        <v>61.014830000014626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</f>
        <v>28301.999999999993</v>
      </c>
      <c r="E154" s="96">
        <f>D154/D109*100</f>
        <v>12.65669461689724</v>
      </c>
      <c r="F154" s="86">
        <f t="shared" si="16"/>
        <v>83.3333333333333</v>
      </c>
      <c r="G154" s="86">
        <f t="shared" si="13"/>
        <v>41.666543982333444</v>
      </c>
      <c r="H154" s="87">
        <f t="shared" si="14"/>
        <v>5660.400000000009</v>
      </c>
      <c r="I154" s="87">
        <f t="shared" si="15"/>
        <v>39623.00000000001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251070.78516999996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971422.1851699997</v>
      </c>
      <c r="E156" s="25">
        <v>100</v>
      </c>
      <c r="F156" s="3">
        <f>D156/B156*100</f>
        <v>77.1210410015122</v>
      </c>
      <c r="G156" s="3">
        <f aca="true" t="shared" si="17" ref="G156:G162">D156/C156*100</f>
        <v>38.73321226005363</v>
      </c>
      <c r="H156" s="36">
        <f>B156-D156</f>
        <v>288185.01483000023</v>
      </c>
      <c r="I156" s="36">
        <f aca="true" t="shared" si="18" ref="I156:I162">C156-D156</f>
        <v>1536560.3148300007</v>
      </c>
      <c r="K156" s="136">
        <f>D156-114199.9-202905.8-214631.3-204053.8-222765.5</f>
        <v>12865.88516999979</v>
      </c>
    </row>
    <row r="157" spans="1:9" ht="18.75">
      <c r="A157" s="15" t="s">
        <v>5</v>
      </c>
      <c r="B157" s="47">
        <f>B8+B20+B34+B53+B61+B93+B117+B122+B47+B144+B135+B105</f>
        <v>566913.5</v>
      </c>
      <c r="C157" s="47">
        <f>C8+C20+C34+C53+C61+C93+C117+C122+C47+C144+C135+C105</f>
        <v>988150.6</v>
      </c>
      <c r="D157" s="47">
        <f>D8+D20+D34+D53+D61+D93+D117+D122+D47+D144+D135+D105</f>
        <v>414660.39999999985</v>
      </c>
      <c r="E157" s="6">
        <f>D157/D156*100</f>
        <v>42.68591003276644</v>
      </c>
      <c r="F157" s="6">
        <f aca="true" t="shared" si="19" ref="F157:F162">D157/B157*100</f>
        <v>73.14350425594026</v>
      </c>
      <c r="G157" s="6">
        <f t="shared" si="17"/>
        <v>41.963279686315005</v>
      </c>
      <c r="H157" s="48">
        <f aca="true" t="shared" si="20" ref="H157:H162">B157-D157</f>
        <v>152253.10000000015</v>
      </c>
      <c r="I157" s="58">
        <f t="shared" si="18"/>
        <v>573490.2000000002</v>
      </c>
    </row>
    <row r="158" spans="1:9" ht="18.75">
      <c r="A158" s="15" t="s">
        <v>0</v>
      </c>
      <c r="B158" s="87">
        <f>B11+B23+B36+B56+B63+B94+B50+B145+B111+B114+B98+B142+B131</f>
        <v>75418.9</v>
      </c>
      <c r="C158" s="87">
        <f>C11+C23+C36+C56+C63+C94+C50+C145+C111+C114+C98+C142+C131</f>
        <v>125217</v>
      </c>
      <c r="D158" s="87">
        <f>D11+D23+D36+D56+D63+D94+D50+D145+D111+D114+D98+D142+D131</f>
        <v>57351.99999999998</v>
      </c>
      <c r="E158" s="6">
        <f>D158/D156*100</f>
        <v>5.903921165848536</v>
      </c>
      <c r="F158" s="6">
        <f t="shared" si="19"/>
        <v>76.04459890027564</v>
      </c>
      <c r="G158" s="6">
        <f t="shared" si="17"/>
        <v>45.8020875759681</v>
      </c>
      <c r="H158" s="48">
        <f>B158-D158</f>
        <v>18066.900000000016</v>
      </c>
      <c r="I158" s="58">
        <f t="shared" si="18"/>
        <v>67865.00000000003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23275.9</v>
      </c>
      <c r="E159" s="6">
        <f>D159/D156*100</f>
        <v>2.396064281353292</v>
      </c>
      <c r="F159" s="6">
        <f t="shared" si="19"/>
        <v>80.30991008398144</v>
      </c>
      <c r="G159" s="6">
        <f t="shared" si="17"/>
        <v>48.355157233880334</v>
      </c>
      <c r="H159" s="48">
        <f t="shared" si="20"/>
        <v>5706.699999999997</v>
      </c>
      <c r="I159" s="58">
        <f t="shared" si="18"/>
        <v>24859.4</v>
      </c>
    </row>
    <row r="160" spans="1:9" ht="21" customHeight="1">
      <c r="A160" s="15" t="s">
        <v>12</v>
      </c>
      <c r="B160" s="142">
        <f>B12+B24+B106+B64+B38+B95+B133+B57+B140+B120+B44+B73</f>
        <v>42790.4</v>
      </c>
      <c r="C160" s="142">
        <f>C12+C24+C106+C64+C38+C95+C133+C57+C140+C120+C44+C73</f>
        <v>89055.8</v>
      </c>
      <c r="D160" s="142">
        <f>D12+D24+D106+D64+D38+D95+D133+D57+D140+D120+D44+D73</f>
        <v>31811.700000000008</v>
      </c>
      <c r="E160" s="6">
        <f>D160/D156*100</f>
        <v>3.274755352064863</v>
      </c>
      <c r="F160" s="6">
        <f>D160/B160*100</f>
        <v>74.34307695183968</v>
      </c>
      <c r="G160" s="6">
        <f t="shared" si="17"/>
        <v>35.721087228456774</v>
      </c>
      <c r="H160" s="48">
        <f>B160-D160</f>
        <v>10978.699999999993</v>
      </c>
      <c r="I160" s="58">
        <f t="shared" si="18"/>
        <v>57244.09999999999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36.99999999999999</v>
      </c>
      <c r="E161" s="6">
        <f>D161/D156*100</f>
        <v>0.0038088485691239347</v>
      </c>
      <c r="F161" s="6">
        <f t="shared" si="19"/>
        <v>70.3422053231939</v>
      </c>
      <c r="G161" s="6">
        <f t="shared" si="17"/>
        <v>30.10577705451586</v>
      </c>
      <c r="H161" s="48">
        <f t="shared" si="20"/>
        <v>15.600000000000009</v>
      </c>
      <c r="I161" s="58">
        <f t="shared" si="18"/>
        <v>85.9</v>
      </c>
    </row>
    <row r="162" spans="1:9" ht="19.5" thickBot="1">
      <c r="A162" s="80" t="s">
        <v>25</v>
      </c>
      <c r="B162" s="60">
        <f>B156-B157-B158-B159-B160-B161</f>
        <v>545449.2</v>
      </c>
      <c r="C162" s="60">
        <f>C156-C157-C158-C159-C160-C161</f>
        <v>1257300.9000000004</v>
      </c>
      <c r="D162" s="60">
        <f>D156-D157-D158-D159-D160-D161</f>
        <v>444285.1851699998</v>
      </c>
      <c r="E162" s="28">
        <f>D162/D156*100</f>
        <v>45.735540319397735</v>
      </c>
      <c r="F162" s="28">
        <f t="shared" si="19"/>
        <v>81.45308218803874</v>
      </c>
      <c r="G162" s="28">
        <f t="shared" si="17"/>
        <v>35.336424651409985</v>
      </c>
      <c r="H162" s="81">
        <f t="shared" si="20"/>
        <v>101164.01483000017</v>
      </c>
      <c r="I162" s="81">
        <f t="shared" si="18"/>
        <v>813015.7148300007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971422.1851699997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971422.1851699997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2019-06-05T09:57:53Z</dcterms:modified>
  <cp:category/>
  <cp:version/>
  <cp:contentType/>
  <cp:contentStatus/>
</cp:coreProperties>
</file>